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F7"/>
  <c r="G7"/>
  <c r="D54" l="1"/>
  <c r="E54"/>
  <c r="C54"/>
  <c r="D52"/>
  <c r="E52"/>
  <c r="C52"/>
  <c r="D50"/>
  <c r="E50"/>
  <c r="C50"/>
  <c r="D47"/>
  <c r="E47"/>
  <c r="C47"/>
  <c r="D42"/>
  <c r="E42"/>
  <c r="C42"/>
  <c r="D37"/>
  <c r="E37"/>
  <c r="C37"/>
  <c r="D34"/>
  <c r="E34"/>
  <c r="C34"/>
  <c r="D29"/>
  <c r="E29"/>
  <c r="C29"/>
  <c r="D24"/>
  <c r="E24"/>
  <c r="C24"/>
  <c r="D17"/>
  <c r="E17"/>
  <c r="C17"/>
  <c r="D13"/>
  <c r="E13"/>
  <c r="C13"/>
  <c r="G14"/>
  <c r="G15"/>
  <c r="G16"/>
  <c r="G18"/>
  <c r="G19"/>
  <c r="G20"/>
  <c r="G21"/>
  <c r="G22"/>
  <c r="G23"/>
  <c r="G25"/>
  <c r="G26"/>
  <c r="G27"/>
  <c r="G28"/>
  <c r="G30"/>
  <c r="G31"/>
  <c r="G32"/>
  <c r="G33"/>
  <c r="G35"/>
  <c r="G36"/>
  <c r="G38"/>
  <c r="G39"/>
  <c r="G40"/>
  <c r="G41"/>
  <c r="G43"/>
  <c r="G44"/>
  <c r="G46"/>
  <c r="G48"/>
  <c r="G49"/>
  <c r="G51"/>
  <c r="G55"/>
  <c r="F14"/>
  <c r="F15"/>
  <c r="F16"/>
  <c r="F18"/>
  <c r="F19"/>
  <c r="F20"/>
  <c r="F21"/>
  <c r="F22"/>
  <c r="F23"/>
  <c r="F25"/>
  <c r="F26"/>
  <c r="F27"/>
  <c r="F28"/>
  <c r="F30"/>
  <c r="F31"/>
  <c r="F32"/>
  <c r="F33"/>
  <c r="F35"/>
  <c r="F36"/>
  <c r="F38"/>
  <c r="F39"/>
  <c r="F40"/>
  <c r="F41"/>
  <c r="F43"/>
  <c r="F44"/>
  <c r="F45"/>
  <c r="F46"/>
  <c r="F48"/>
  <c r="F49"/>
  <c r="F51"/>
  <c r="F53"/>
  <c r="F55"/>
  <c r="D11"/>
  <c r="E11"/>
  <c r="C11"/>
  <c r="G12"/>
  <c r="F12"/>
  <c r="G5"/>
  <c r="G6"/>
  <c r="G8"/>
  <c r="G9"/>
  <c r="G10"/>
  <c r="G4"/>
  <c r="F5"/>
  <c r="F6"/>
  <c r="F8"/>
  <c r="F9"/>
  <c r="F10"/>
  <c r="F4"/>
  <c r="D3"/>
  <c r="E3"/>
  <c r="C3"/>
  <c r="G34" l="1"/>
  <c r="G50"/>
  <c r="D56"/>
  <c r="F29"/>
  <c r="F52"/>
  <c r="F17"/>
  <c r="G24"/>
  <c r="F37"/>
  <c r="G42"/>
  <c r="F54"/>
  <c r="F47"/>
  <c r="G3"/>
  <c r="F3"/>
  <c r="G17"/>
  <c r="C56"/>
  <c r="F34"/>
  <c r="G47"/>
  <c r="F50"/>
  <c r="F13"/>
  <c r="G37"/>
  <c r="E56"/>
  <c r="G54"/>
  <c r="G29"/>
  <c r="F42"/>
  <c r="G11"/>
  <c r="G13"/>
  <c r="F24"/>
  <c r="F11"/>
  <c r="F56" l="1"/>
  <c r="G56"/>
</calcChain>
</file>

<file path=xl/sharedStrings.xml><?xml version="1.0" encoding="utf-8"?>
<sst xmlns="http://schemas.openxmlformats.org/spreadsheetml/2006/main" count="143" uniqueCount="142">
  <si>
    <t>Код бюджетной классификации</t>
  </si>
  <si>
    <t>Наименовании КФСР</t>
  </si>
  <si>
    <t>Уточненный план на 2013 год</t>
  </si>
  <si>
    <t>Исполнено за отчетный период</t>
  </si>
  <si>
    <t>% исполнения от годового плана на 2013 год</t>
  </si>
  <si>
    <t>Примечание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</si>
  <si>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</si>
  <si>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</si>
  <si>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</si>
  <si>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</si>
  <si>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</si>
  <si>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</si>
  <si>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</si>
  <si>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</si>
  <si>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</si>
  <si>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</si>
  <si>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</si>
  <si>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</si>
  <si>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</si>
  <si>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</si>
  <si>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</si>
  <si>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</si>
  <si>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</si>
  <si>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</si>
  <si>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</si>
  <si>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</si>
  <si>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</si>
  <si>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</si>
  <si>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</si>
  <si>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</si>
  <si>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</si>
  <si>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</si>
  <si>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</si>
  <si>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</si>
  <si>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</si>
  <si>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</si>
  <si>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</si>
  <si>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</si>
  <si>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</si>
  <si>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</si>
  <si>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</si>
  <si>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</si>
  <si>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</si>
  <si>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</si>
  <si>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</si>
  <si>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</si>
  <si>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</si>
  <si>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</si>
  <si>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</si>
  <si>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</si>
  <si>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</si>
  <si>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</si>
  <si>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</si>
  <si>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</si>
  <si>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</si>
  <si>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</si>
  <si>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</si>
  <si>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</si>
  <si>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</si>
  <si>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</si>
  <si>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</si>
  <si>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</si>
  <si>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</si>
  <si>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</si>
  <si>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</si>
  <si>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</si>
  <si>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</si>
  <si>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</si>
  <si>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</si>
  <si>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</si>
  <si>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</si>
  <si>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</si>
  <si>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</si>
  <si>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</si>
  <si>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</si>
  <si>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</si>
  <si>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</si>
  <si>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</si>
  <si>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</si>
  <si>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</si>
  <si>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</si>
  <si>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</si>
  <si>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</si>
  <si>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</si>
  <si>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</si>
  <si>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</si>
  <si>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</si>
  <si>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</si>
  <si>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</si>
  <si>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</si>
  <si>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</si>
  <si>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</si>
  <si>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</si>
  <si>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</si>
  <si>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</si>
  <si>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</si>
  <si>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</si>
  <si>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</si>
  <si>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</si>
  <si>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</si>
  <si>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</si>
  <si>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</si>
  <si>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Обслуживание госсударственного и муниципального долга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</si>
  <si>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</si>
  <si>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</si>
  <si>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</si>
  <si>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</si>
  <si>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</si>
  <si>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</si>
  <si>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</si>
  <si>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</si>
  <si>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</si>
  <si>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</si>
  <si>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Не исполнение по региональной целевой программе  "Централизованное  электроснабжение населенных пунктов  Югры" на 2011-2013 годы  и на перспективу  до 2015 года, подпрограмма "Софинансирование муниципальных образований  в части  возмещения  недополученных доходов организациям, осуществляющим реализацию населению электрической энергии  по социальноориентированным тарифам". Средства из бюджета автономного округа не поступали.</t>
  </si>
  <si>
    <t>Передача субвенции ВУС сельским поселениям</t>
  </si>
  <si>
    <t>Бюджетные ассигнования распределены по подразделам бюджетной классификации</t>
  </si>
  <si>
    <t>Выплата процентов по муниципальному долгу будет произведена в октябре 2013 г.</t>
  </si>
  <si>
    <t>Предача дотации с/п</t>
  </si>
  <si>
    <t>Исполнение зависит от поступления денежных средств  из окружного бюджета по программе "Содействие занятости населения"</t>
  </si>
  <si>
    <t>Низкое исполнение по ВЦП "Развитие, повышение качества, доступности и эффективности образования в муниципальных образовательных учреждениях Ханты-Мансийского района на 2013-2015 годы", по мероприятию "Выплата пособий сокращенным работникам СОШ-И п. Горноправдинск", данная выплата носит заявительный характер.</t>
  </si>
  <si>
    <t>Низкое исполнение по МЦП "Комплексное развитие культуры и искусства в Ханты-Мансийском районе на 2011-2015 годы, подпрограмме "Создание условий для удовлетворения культурных потребностей и занятий творчеством различных категорий населения района",в связи с  внесением изменений в планы мероприятий окружного и районного уровней.</t>
  </si>
  <si>
    <t>Низкое исполнение по субвенции  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(администрирование), в связи с тем, что оплата производится за фактически проведенное время детьми в МДОУ.</t>
  </si>
  <si>
    <t>Низкое исполнение по МЦП "Комплексное развитие культуры и искусства в Ханты-Мансийском районе на 2011-2015 годы, капитальный ремонт МКУК " Сельский культурный комплекс с.Селиярово"-заключен муниципальный контракт на ПИР от 24.04.2013 г., контракт не исполнен. Строительство культурно-спортивного комплекса  ДК-библиотека-спортивный зал  д.Ярки - муниципальный контракт на разработку ПСД заключен, готовность ПСД 60%, документация направлена на гос.экспертизу; Осуществление ремонтно-реставрационных работ на объекте культурного наследия "Каменная церковь (Вознесенская) (конец ХIХ) п.Горноправдинск Ханты-Мансийского района (археологические исследования для реставрации объекта)- проведен аукцион, заключен договор от 20.06.2013г.</t>
  </si>
  <si>
    <t>Не использованы средства по МЦП "Комплексное развитие жилищного строительства на территории  Ханты-Мансийского района  на 2011-2013 годы", подпрограмма "Доступное жилье молодым" не предоставлены документы участниками подпрограммы, Субвенция на бесплатное изготовление и ремонт зубных протезов, проведен конкурс, счетов на оплату не предъявлено. Субвенция на обеспечение бесплатными молочными продуктами питания детей до трех лет, акцион не состоялся по претензиям направленным в ФАС, повторное размещение осуществлено в июне, подведение итогов 19 июля 2013 года.</t>
  </si>
  <si>
    <t>Субвенция ЗАГС Неисполнение сложилось в связи с переносом отпусков на 3 квартал</t>
  </si>
  <si>
    <t>Нет исполнения по Субвенции местным бюджетам на участие в реализации программы "Социально-экономическое развитие коренных малочисленных народов Севера ХМАО-Югры" на 2011-2013 годы. По ВЦП "Обеспечение деятельности администрации Ханты-Мансийского района" низкое исполнение связано с приобретением кондиционеров в конференц зал и стелажей в архив. Объявлены торги, исполнение в 3 квартале</t>
  </si>
  <si>
    <t>Уточненный план 9 месяцев 2013 года</t>
  </si>
  <si>
    <t>% исполнения от плана 9 месяцев 2013 года</t>
  </si>
  <si>
    <t>Анализ исполнения бюджета Ханты-Мансийского района на 01.08.2013 года</t>
  </si>
  <si>
    <t xml:space="preserve">Низкое исполнение по МЦП "Новая школа Ханты-Мансийского района", подпрограмма "Обеспечение комплексной безопасности и комфортных условий образовательного процесса", мероприятия "Капитальный ремонт дошкольных учреждений": МКДОУ "Сказка" п.Горноправдинск"- контракт выполнен в полном объеме, окончательный расчет август месяц; МКДОУ "Лучик" п.Урманный - срок завершения работ до 20.08.2013 года; Реконструкция школы с пристроем для размещения групп детского сада д.Ягурьях - по предписанию УФАС ХМАО-Югры размещение муниципального заказа на проведение аукциона было отменено, проведение повторного аукциона на СМР запланировано на август месяц. "Проведение работ по благоустройству территорий дошкольных учреждений Ханты-Мансийского района (приобретение малых игровых форм)"- денежные средства запланированы на 3 квартал; </t>
  </si>
  <si>
    <t>Низкое исполнение по МЦП "Новая школа Ханты-Мансийского района", подпрограмме "Обеспечение комплексной безопасности и комфортных условий образовательного процесса",мероприятия "Капитальный ремонт общеобразовательных учреждений": капитальный ремонт СОШ с.Нялинское - заключен муниципальный контракт от 17.05.2013 года, исполнение 90 дней, до 20 августа 2013 года; СОШ п.Тюли - заключен муниципальный контракт 11.06.2013 года, срок исполнения до 20 августа 2013 года; ООШ с.Реполово - проходит процедура согласования с поставщиком.Комплекс "СДК-библиотека-школа-детский сад" п.Кедровый  - ПСД разработано, документы переданы в УО для размещения мун.заказа по корректировке ПСД с разделением на этапы (1 этап -школа-детский сад; 2 этап- СДК-библиотека), дата проведения аукциона август месяц.</t>
  </si>
  <si>
    <t>Организация отдыха в климатически - благоприятных зонах России, зарубежья, в загородных стационарных детских оздоровительных лагерях, специализированных (профильных) лагерях, созданных на базе учреждений социальной сферы проводится до 30 августа, заключены контракты,произведена предоплата, окончательный расчет  август- сентябрь.</t>
  </si>
  <si>
    <t>Низкое исполнение по субвенции местным бюджетам  на организацию оказания медицинской  помощи в соответствии с территориальной программой  государственных гарантий  оказания гражданам РФ бесплатной медицинской помощи - большая часть бюджетных ассигнований запланировано на 3 квартал 2013 года.</t>
  </si>
  <si>
    <t>Низкое исполнение по МЦП "Современное здравоохранение Ханты-Мансийского района на 2011-2015 годы", подпрограмме "Развитие материально-технической базы муниципальных учреждений здравоохранения", капитальный ремонт учреждений здравоохранения: Кышиковская участковая больница - дата проведения аукциона 12.07.2013 года; Луговская участковая больница - срок исполнения до 05.08.2013 года; административное здание комитета по здравоохранению - дата аукциона 19.07.2013 года; ФАП с.Цингалы - срок исполнения до 23.07.2013 года, окончательный расчет после выполнения работ.</t>
  </si>
  <si>
    <t>Низкое исполнение по РЦП и МЦП "Комплексное развитие спорта  и туризма на территории Ханты-Мансийского района  на 2011-2013 годы" и на период до 2015 года, подпрограмме "Развитие спортивной и туристической инфраструктуры, в том числе обеспечение комплексной безопасности на спортивных сооружениях района", Строительство трансформируемой универсальной арены для катка с естественным льдом, площадками для игровых дисциплин, трибунами  в п.Горноправдинск - дата проведения повторного аукциона 9.08.2013 года; Строительство мини-футбольного поля с искусственным покрытием в с.Селиярово - заключен мун.контракт 13.05.2013 года, готовность 65%, завершение работ 31.07.2013 года, окончательный расчет после выполнения работ.</t>
  </si>
  <si>
    <t>Низкий процент исполнения по МЦ П "Развитие сети  автомобильных дорог и повышение безопасности дорожного движения на территории Ханты-Мансийского района на  2011-2013 годы"Нет поступлений из окружного бюджета по программе "Развитие сети автомобильных дорог"</t>
  </si>
  <si>
    <t>15 % исполнение МУНИЦИПАЛЬНАЯ ЦЕЛЕВАЯ ПРОГРАММА "Повышение эффективности бюджетных расходов Ханты-Мансийского района на период до 2013 года"</t>
  </si>
  <si>
    <t>Низкий процент по исполнению   по Подпр "Развитие системы заготовки и переработки дикоросов в ХМАО-Югре"нет поступления средств ОБ.Субвенции на осуществление полномочий по госуправлению охраной труда-68%;        РЦП "Развитие малого и среднего предпринимательства  в ХМАО-Югре" на 2011-2013 годы и на период до 2015 года низкий процент-9% М ЦП "Энергосбережение и повышение энергетической эффективности и энергобезопасности муниципального образования Х-М район на 2011-2015 годы и на перспективу до 2020 года" исп 20%. По Ведомственной целевой  программе "Ведение землеустройства и рациональное использование земельных ресурсов 65% "</t>
  </si>
  <si>
    <t>Субвенции ОБ Расходы на развитие МТБ базы малых форм хозяйствования (за исключением личных  подсобных хозяйств)исполнение 0%</t>
  </si>
  <si>
    <t>Неисполнение средств по региональной целевой  программе "Профилактика правонарушений в ХМАО-Югре", конкурсы проведены в мае месяце, строительстов начато в июне 2013 г.</t>
  </si>
  <si>
    <t xml:space="preserve">По подпрограмме "Аварийно-технический запас" договоры заключены исполнение программы 3 квартал.. Сложилось не исполнение по содержанию казённого учреждения «УПРАВЛЕНИЕ ГРАЖДАНСКОЙ ЗАЩИТЫ», в связи с неукомплектованным штатом (диспетчера числятся в дСА и ЖКХ)
</t>
  </si>
  <si>
    <t>Не в полном объеме освоены средства, запланированные на приобретение жилья в рамках долгосрочных целевых программ. Контракты заключены. Исполнение в 3 квартале.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</si>
</sst>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wrapText="1"/>
    </xf>
    <xf numFmtId="0" fontId="7" fillId="0" borderId="1" xfId="1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9" applyFont="1" applyBorder="1" applyAlignment="1">
      <alignment wrapText="1"/>
    </xf>
    <xf numFmtId="0" fontId="6" fillId="2" borderId="1" xfId="15" applyFont="1" applyFill="1" applyBorder="1" applyAlignment="1">
      <alignment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0" fontId="7" fillId="0" borderId="1" xfId="21" applyFont="1" applyBorder="1" applyAlignment="1">
      <alignment wrapText="1"/>
    </xf>
    <xf numFmtId="0" fontId="7" fillId="0" borderId="1" xfId="22" applyFont="1" applyBorder="1" applyAlignment="1">
      <alignment wrapText="1"/>
    </xf>
    <xf numFmtId="0" fontId="7" fillId="0" borderId="1" xfId="23" applyFont="1" applyBorder="1" applyAlignment="1">
      <alignment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0" fontId="7" fillId="0" borderId="1" xfId="16" applyFont="1" applyBorder="1" applyAlignment="1">
      <alignment wrapText="1"/>
    </xf>
    <xf numFmtId="0" fontId="7" fillId="3" borderId="1" xfId="16" applyFont="1" applyFill="1" applyBorder="1" applyAlignment="1">
      <alignment wrapText="1"/>
    </xf>
    <xf numFmtId="0" fontId="7" fillId="0" borderId="1" xfId="16" applyFont="1" applyBorder="1" applyAlignment="1">
      <alignment horizontal="left" wrapText="1"/>
    </xf>
    <xf numFmtId="0" fontId="7" fillId="0" borderId="1" xfId="27" applyFont="1" applyBorder="1" applyAlignment="1">
      <alignment horizontal="left" wrapText="1"/>
    </xf>
    <xf numFmtId="0" fontId="7" fillId="0" borderId="1" xfId="30" applyFont="1" applyBorder="1" applyAlignment="1">
      <alignment horizontal="left" wrapText="1"/>
    </xf>
    <xf numFmtId="0" fontId="7" fillId="0" borderId="1" xfId="31" applyFont="1" applyBorder="1" applyAlignment="1">
      <alignment horizontal="left" wrapText="1"/>
    </xf>
    <xf numFmtId="0" fontId="7" fillId="0" borderId="1" xfId="34" applyFont="1" applyBorder="1" applyAlignment="1">
      <alignment wrapText="1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17" applyFont="1" applyBorder="1" applyAlignment="1">
      <alignment wrapText="1"/>
    </xf>
    <xf numFmtId="0" fontId="7" fillId="0" borderId="1" xfId="36" applyFont="1" applyBorder="1" applyAlignment="1">
      <alignment wrapText="1"/>
    </xf>
    <xf numFmtId="0" fontId="7" fillId="0" borderId="1" xfId="39" applyFont="1" applyBorder="1" applyAlignment="1">
      <alignment wrapText="1"/>
    </xf>
    <xf numFmtId="0" fontId="7" fillId="0" borderId="1" xfId="40" applyFont="1" applyBorder="1" applyAlignment="1">
      <alignment wrapText="1"/>
    </xf>
    <xf numFmtId="0" fontId="7" fillId="0" borderId="1" xfId="41" applyFont="1" applyBorder="1" applyAlignment="1">
      <alignment wrapText="1"/>
    </xf>
    <xf numFmtId="0" fontId="7" fillId="0" borderId="1" xfId="43" applyFont="1" applyBorder="1" applyAlignment="1">
      <alignment wrapText="1"/>
    </xf>
    <xf numFmtId="0" fontId="7" fillId="0" borderId="1" xfId="48" applyFont="1" applyBorder="1" applyAlignment="1">
      <alignment wrapText="1"/>
    </xf>
    <xf numFmtId="0" fontId="7" fillId="0" borderId="1" xfId="49" applyFont="1" applyBorder="1" applyAlignment="1">
      <alignment wrapText="1"/>
    </xf>
    <xf numFmtId="0" fontId="7" fillId="0" borderId="1" xfId="52" applyFont="1" applyBorder="1" applyAlignment="1">
      <alignment wrapText="1"/>
    </xf>
    <xf numFmtId="0" fontId="7" fillId="3" borderId="1" xfId="52" applyFont="1" applyFill="1" applyBorder="1" applyAlignment="1">
      <alignment wrapText="1"/>
    </xf>
    <xf numFmtId="0" fontId="7" fillId="0" borderId="1" xfId="54" applyFont="1" applyBorder="1" applyAlignment="1">
      <alignment wrapText="1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wrapText="1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3" fontId="7" fillId="0" borderId="1" xfId="1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8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topLeftCell="A22" zoomScale="76" zoomScaleNormal="76" workbookViewId="0">
      <selection activeCell="G28" sqref="G28"/>
    </sheetView>
  </sheetViews>
  <sheetFormatPr defaultRowHeight="18.75"/>
  <cols>
    <col min="1" max="1" width="15.140625" style="6" customWidth="1"/>
    <col min="2" max="2" width="61" style="13" customWidth="1"/>
    <col min="3" max="3" width="24.140625" style="1" customWidth="1"/>
    <col min="4" max="4" width="23.85546875" style="1" customWidth="1"/>
    <col min="5" max="5" width="19" style="1" customWidth="1"/>
    <col min="6" max="6" width="18.42578125" style="1" customWidth="1"/>
    <col min="7" max="7" width="19.28515625" style="1" customWidth="1"/>
    <col min="8" max="8" width="46.140625" style="1" customWidth="1"/>
  </cols>
  <sheetData>
    <row r="1" spans="1:8" ht="35.25" customHeight="1">
      <c r="A1" s="77" t="s">
        <v>128</v>
      </c>
      <c r="B1" s="77"/>
      <c r="C1" s="77"/>
      <c r="D1" s="77"/>
      <c r="E1" s="77"/>
      <c r="F1" s="77"/>
      <c r="G1" s="77"/>
      <c r="H1" s="77"/>
    </row>
    <row r="2" spans="1:8" ht="93.75">
      <c r="A2" s="4" t="s">
        <v>0</v>
      </c>
      <c r="B2" s="2" t="s">
        <v>1</v>
      </c>
      <c r="C2" s="2" t="s">
        <v>2</v>
      </c>
      <c r="D2" s="2" t="s">
        <v>126</v>
      </c>
      <c r="E2" s="2" t="s">
        <v>3</v>
      </c>
      <c r="F2" s="2" t="s">
        <v>4</v>
      </c>
      <c r="G2" s="2" t="s">
        <v>127</v>
      </c>
      <c r="H2" s="2" t="s">
        <v>5</v>
      </c>
    </row>
    <row r="3" spans="1:8" s="9" customFormat="1">
      <c r="A3" s="7" t="s">
        <v>6</v>
      </c>
      <c r="B3" s="10" t="s">
        <v>14</v>
      </c>
      <c r="C3" s="14">
        <f>SUM(C4:C10)</f>
        <v>359108.9</v>
      </c>
      <c r="D3" s="14">
        <f t="shared" ref="D3:E3" si="0">SUM(D4:D10)</f>
        <v>308471.59999999998</v>
      </c>
      <c r="E3" s="14">
        <f t="shared" si="0"/>
        <v>261180.2</v>
      </c>
      <c r="F3" s="70">
        <f>E3/C3*100</f>
        <v>72.730082713071155</v>
      </c>
      <c r="G3" s="70">
        <f>E3/D3*100</f>
        <v>84.669123510883992</v>
      </c>
      <c r="H3" s="8"/>
    </row>
    <row r="4" spans="1:8" ht="56.25">
      <c r="A4" s="5" t="s">
        <v>7</v>
      </c>
      <c r="B4" s="11" t="s">
        <v>15</v>
      </c>
      <c r="C4" s="25">
        <v>36028</v>
      </c>
      <c r="D4" s="25">
        <v>27520</v>
      </c>
      <c r="E4" s="25">
        <v>21825.5</v>
      </c>
      <c r="F4" s="71">
        <f>E4/C4*100</f>
        <v>60.579271677584103</v>
      </c>
      <c r="G4" s="71">
        <f>E4/D4*100</f>
        <v>79.307776162790702</v>
      </c>
      <c r="H4" s="74"/>
    </row>
    <row r="5" spans="1:8" ht="75">
      <c r="A5" s="5" t="s">
        <v>8</v>
      </c>
      <c r="B5" s="11" t="s">
        <v>16</v>
      </c>
      <c r="C5" s="26">
        <v>16018</v>
      </c>
      <c r="D5" s="26">
        <v>13500</v>
      </c>
      <c r="E5" s="26">
        <v>11292.4</v>
      </c>
      <c r="F5" s="71">
        <f t="shared" ref="F5:F56" si="1">E5/C5*100</f>
        <v>70.498189536771122</v>
      </c>
      <c r="G5" s="71">
        <f t="shared" ref="G5:G56" si="2">E5/D5*100</f>
        <v>83.6474074074074</v>
      </c>
      <c r="H5" s="75"/>
    </row>
    <row r="6" spans="1:8" ht="75">
      <c r="A6" s="5" t="s">
        <v>9</v>
      </c>
      <c r="B6" s="11" t="s">
        <v>17</v>
      </c>
      <c r="C6" s="26">
        <v>70935</v>
      </c>
      <c r="D6" s="26">
        <v>58218</v>
      </c>
      <c r="E6" s="26">
        <v>49808.2</v>
      </c>
      <c r="F6" s="71">
        <f t="shared" si="1"/>
        <v>70.216677239726508</v>
      </c>
      <c r="G6" s="71">
        <f t="shared" si="2"/>
        <v>85.554639458586692</v>
      </c>
      <c r="H6" s="75"/>
    </row>
    <row r="7" spans="1:8">
      <c r="A7" s="5" t="s">
        <v>10</v>
      </c>
      <c r="B7" s="11" t="s">
        <v>18</v>
      </c>
      <c r="C7" s="17">
        <v>5.8</v>
      </c>
      <c r="D7" s="17">
        <v>5.8</v>
      </c>
      <c r="E7" s="17">
        <v>5.8</v>
      </c>
      <c r="F7" s="71">
        <f t="shared" si="1"/>
        <v>100</v>
      </c>
      <c r="G7" s="71">
        <f t="shared" si="2"/>
        <v>100</v>
      </c>
      <c r="H7" s="3"/>
    </row>
    <row r="8" spans="1:8" ht="56.25">
      <c r="A8" s="5" t="s">
        <v>11</v>
      </c>
      <c r="B8" s="15" t="s">
        <v>19</v>
      </c>
      <c r="C8" s="27">
        <v>46776.5</v>
      </c>
      <c r="D8" s="27">
        <v>38647.1</v>
      </c>
      <c r="E8" s="27">
        <v>32911.9</v>
      </c>
      <c r="F8" s="71">
        <f t="shared" si="1"/>
        <v>70.359902942716971</v>
      </c>
      <c r="G8" s="71">
        <f t="shared" si="2"/>
        <v>85.160076693982219</v>
      </c>
      <c r="H8" s="75"/>
    </row>
    <row r="9" spans="1:8" ht="30">
      <c r="A9" s="5" t="s">
        <v>12</v>
      </c>
      <c r="B9" s="16" t="s">
        <v>20</v>
      </c>
      <c r="C9" s="35">
        <v>7194.5</v>
      </c>
      <c r="D9" s="35">
        <v>5444.6</v>
      </c>
      <c r="E9" s="35">
        <v>0</v>
      </c>
      <c r="F9" s="71">
        <f t="shared" si="1"/>
        <v>0</v>
      </c>
      <c r="G9" s="71">
        <f t="shared" si="2"/>
        <v>0</v>
      </c>
      <c r="H9" s="72" t="s">
        <v>115</v>
      </c>
    </row>
    <row r="10" spans="1:8" ht="150">
      <c r="A10" s="5" t="s">
        <v>13</v>
      </c>
      <c r="B10" s="16" t="s">
        <v>21</v>
      </c>
      <c r="C10" s="35">
        <v>182151.1</v>
      </c>
      <c r="D10" s="35">
        <v>165136.1</v>
      </c>
      <c r="E10" s="35">
        <v>145336.4</v>
      </c>
      <c r="F10" s="76">
        <f t="shared" si="1"/>
        <v>79.788922493468334</v>
      </c>
      <c r="G10" s="76">
        <f t="shared" si="2"/>
        <v>88.010071692379796</v>
      </c>
      <c r="H10" s="72" t="s">
        <v>125</v>
      </c>
    </row>
    <row r="11" spans="1:8">
      <c r="A11" s="7" t="s">
        <v>22</v>
      </c>
      <c r="B11" s="12" t="s">
        <v>23</v>
      </c>
      <c r="C11" s="14">
        <f>SUM(C12)</f>
        <v>2308</v>
      </c>
      <c r="D11" s="14">
        <f t="shared" ref="D11:E11" si="3">SUM(D12)</f>
        <v>1731</v>
      </c>
      <c r="E11" s="14">
        <f t="shared" si="3"/>
        <v>1731</v>
      </c>
      <c r="F11" s="70">
        <f t="shared" si="1"/>
        <v>75</v>
      </c>
      <c r="G11" s="70">
        <f t="shared" si="2"/>
        <v>100</v>
      </c>
      <c r="H11" s="8"/>
    </row>
    <row r="12" spans="1:8">
      <c r="A12" s="5" t="s">
        <v>24</v>
      </c>
      <c r="B12" s="18" t="s">
        <v>25</v>
      </c>
      <c r="C12" s="48">
        <v>2308</v>
      </c>
      <c r="D12" s="48">
        <v>1731</v>
      </c>
      <c r="E12" s="48">
        <v>1731</v>
      </c>
      <c r="F12" s="71">
        <f t="shared" si="1"/>
        <v>75</v>
      </c>
      <c r="G12" s="71">
        <f t="shared" si="2"/>
        <v>100</v>
      </c>
      <c r="H12" s="73" t="s">
        <v>114</v>
      </c>
    </row>
    <row r="13" spans="1:8" ht="37.5">
      <c r="A13" s="7" t="s">
        <v>26</v>
      </c>
      <c r="B13" s="19" t="s">
        <v>27</v>
      </c>
      <c r="C13" s="14">
        <f>SUM(C14:C16)</f>
        <v>70552.899999999994</v>
      </c>
      <c r="D13" s="14">
        <f t="shared" ref="D13:E13" si="4">SUM(D14:D16)</f>
        <v>39783</v>
      </c>
      <c r="E13" s="14">
        <f t="shared" si="4"/>
        <v>18047.3</v>
      </c>
      <c r="F13" s="70">
        <f t="shared" si="1"/>
        <v>25.579813161471748</v>
      </c>
      <c r="G13" s="70">
        <f t="shared" si="2"/>
        <v>45.364351607470525</v>
      </c>
      <c r="H13" s="8"/>
    </row>
    <row r="14" spans="1:8" ht="30">
      <c r="A14" s="21" t="s">
        <v>28</v>
      </c>
      <c r="B14" s="22" t="s">
        <v>31</v>
      </c>
      <c r="C14" s="50">
        <v>3531.1</v>
      </c>
      <c r="D14" s="50">
        <v>3172.5</v>
      </c>
      <c r="E14" s="50">
        <v>2583.3000000000002</v>
      </c>
      <c r="F14" s="71">
        <f t="shared" si="1"/>
        <v>73.158505848036029</v>
      </c>
      <c r="G14" s="71">
        <f t="shared" si="2"/>
        <v>81.427895981087474</v>
      </c>
      <c r="H14" s="72" t="s">
        <v>124</v>
      </c>
    </row>
    <row r="15" spans="1:8" ht="120">
      <c r="A15" s="21" t="s">
        <v>29</v>
      </c>
      <c r="B15" s="23" t="s">
        <v>32</v>
      </c>
      <c r="C15" s="51">
        <v>35667.800000000003</v>
      </c>
      <c r="D15" s="51">
        <v>24976.5</v>
      </c>
      <c r="E15" s="51">
        <v>13825</v>
      </c>
      <c r="F15" s="71">
        <f t="shared" si="1"/>
        <v>38.760450602504214</v>
      </c>
      <c r="G15" s="71">
        <f t="shared" si="2"/>
        <v>55.352030909054506</v>
      </c>
      <c r="H15" s="72" t="s">
        <v>140</v>
      </c>
    </row>
    <row r="16" spans="1:8" ht="60">
      <c r="A16" s="21" t="s">
        <v>30</v>
      </c>
      <c r="B16" s="24" t="s">
        <v>33</v>
      </c>
      <c r="C16" s="52">
        <v>31354</v>
      </c>
      <c r="D16" s="52">
        <v>11634</v>
      </c>
      <c r="E16" s="52">
        <v>1639</v>
      </c>
      <c r="F16" s="71">
        <f t="shared" si="1"/>
        <v>5.2274032021432673</v>
      </c>
      <c r="G16" s="71">
        <f t="shared" si="2"/>
        <v>14.088017878631598</v>
      </c>
      <c r="H16" s="72" t="s">
        <v>139</v>
      </c>
    </row>
    <row r="17" spans="1:8">
      <c r="A17" s="20" t="s">
        <v>34</v>
      </c>
      <c r="B17" s="12" t="s">
        <v>35</v>
      </c>
      <c r="C17" s="14">
        <f>SUM(C18:C23)</f>
        <v>419089.9</v>
      </c>
      <c r="D17" s="14">
        <f t="shared" ref="D17:E17" si="5">SUM(D18:D23)</f>
        <v>361730.2</v>
      </c>
      <c r="E17" s="14">
        <f t="shared" si="5"/>
        <v>202877.9</v>
      </c>
      <c r="F17" s="70">
        <f t="shared" si="1"/>
        <v>48.409159943964283</v>
      </c>
      <c r="G17" s="70">
        <f t="shared" si="2"/>
        <v>56.085419464562257</v>
      </c>
      <c r="H17" s="8"/>
    </row>
    <row r="18" spans="1:8" ht="45">
      <c r="A18" s="21" t="s">
        <v>36</v>
      </c>
      <c r="B18" s="29" t="s">
        <v>42</v>
      </c>
      <c r="C18" s="53">
        <v>9631</v>
      </c>
      <c r="D18" s="53">
        <v>7959.3</v>
      </c>
      <c r="E18" s="53">
        <v>5491</v>
      </c>
      <c r="F18" s="71">
        <f t="shared" si="1"/>
        <v>57.013809573253042</v>
      </c>
      <c r="G18" s="71">
        <f t="shared" si="2"/>
        <v>68.988478886334221</v>
      </c>
      <c r="H18" s="72" t="s">
        <v>118</v>
      </c>
    </row>
    <row r="19" spans="1:8" ht="45.6" customHeight="1">
      <c r="A19" s="5" t="s">
        <v>37</v>
      </c>
      <c r="B19" s="28" t="s">
        <v>43</v>
      </c>
      <c r="C19" s="53">
        <v>146388.29999999999</v>
      </c>
      <c r="D19" s="53">
        <v>135197.70000000001</v>
      </c>
      <c r="E19" s="53">
        <v>91122.9</v>
      </c>
      <c r="F19" s="71">
        <f t="shared" si="1"/>
        <v>62.247392721959336</v>
      </c>
      <c r="G19" s="71">
        <f t="shared" si="2"/>
        <v>67.399741267787832</v>
      </c>
      <c r="H19" s="72" t="s">
        <v>138</v>
      </c>
    </row>
    <row r="20" spans="1:8" ht="45" customHeight="1">
      <c r="A20" s="5" t="s">
        <v>38</v>
      </c>
      <c r="B20" s="30" t="s">
        <v>44</v>
      </c>
      <c r="C20" s="53">
        <v>14870</v>
      </c>
      <c r="D20" s="53">
        <v>10505</v>
      </c>
      <c r="E20" s="53">
        <v>10256.9</v>
      </c>
      <c r="F20" s="71">
        <f t="shared" si="1"/>
        <v>68.977135171486211</v>
      </c>
      <c r="G20" s="71">
        <f t="shared" si="2"/>
        <v>97.638267491670632</v>
      </c>
      <c r="H20" s="72"/>
    </row>
    <row r="21" spans="1:8" ht="81" customHeight="1">
      <c r="A21" s="5" t="s">
        <v>39</v>
      </c>
      <c r="B21" s="28" t="s">
        <v>45</v>
      </c>
      <c r="C21" s="53">
        <v>75101.100000000006</v>
      </c>
      <c r="D21" s="53">
        <v>58438.9</v>
      </c>
      <c r="E21" s="53">
        <v>16108.7</v>
      </c>
      <c r="F21" s="71">
        <f t="shared" si="1"/>
        <v>21.449352938905022</v>
      </c>
      <c r="G21" s="71">
        <f t="shared" si="2"/>
        <v>27.565029458117795</v>
      </c>
      <c r="H21" s="72" t="s">
        <v>135</v>
      </c>
    </row>
    <row r="22" spans="1:8" ht="60">
      <c r="A22" s="5" t="s">
        <v>40</v>
      </c>
      <c r="B22" s="28" t="s">
        <v>46</v>
      </c>
      <c r="C22" s="53">
        <v>17756.099999999999</v>
      </c>
      <c r="D22" s="53">
        <v>14271.2</v>
      </c>
      <c r="E22" s="53">
        <v>7197.3</v>
      </c>
      <c r="F22" s="71">
        <f t="shared" si="1"/>
        <v>40.534238937604542</v>
      </c>
      <c r="G22" s="71">
        <f t="shared" si="2"/>
        <v>50.432339256684791</v>
      </c>
      <c r="H22" s="72" t="s">
        <v>136</v>
      </c>
    </row>
    <row r="23" spans="1:8" ht="206.45" customHeight="1">
      <c r="A23" s="5" t="s">
        <v>41</v>
      </c>
      <c r="B23" s="31" t="s">
        <v>47</v>
      </c>
      <c r="C23" s="54">
        <v>155343.4</v>
      </c>
      <c r="D23" s="54">
        <v>135358.1</v>
      </c>
      <c r="E23" s="54">
        <v>72701.100000000006</v>
      </c>
      <c r="F23" s="71">
        <f t="shared" si="1"/>
        <v>46.800250284209056</v>
      </c>
      <c r="G23" s="71">
        <f t="shared" si="2"/>
        <v>53.710195400201385</v>
      </c>
      <c r="H23" s="72" t="s">
        <v>137</v>
      </c>
    </row>
    <row r="24" spans="1:8">
      <c r="A24" s="7" t="s">
        <v>48</v>
      </c>
      <c r="B24" s="12" t="s">
        <v>49</v>
      </c>
      <c r="C24" s="14">
        <f>SUM(C25:C28)</f>
        <v>872394.70000000007</v>
      </c>
      <c r="D24" s="14">
        <f t="shared" ref="D24:E24" si="6">SUM(D25:D28)</f>
        <v>525563.1</v>
      </c>
      <c r="E24" s="14">
        <f t="shared" si="6"/>
        <v>289988.90000000002</v>
      </c>
      <c r="F24" s="70">
        <f t="shared" si="1"/>
        <v>33.240561869529927</v>
      </c>
      <c r="G24" s="70">
        <f t="shared" si="2"/>
        <v>55.176799893295403</v>
      </c>
      <c r="H24" s="8"/>
    </row>
    <row r="25" spans="1:8" ht="123.75" customHeight="1">
      <c r="A25" s="5" t="s">
        <v>50</v>
      </c>
      <c r="B25" s="32" t="s">
        <v>54</v>
      </c>
      <c r="C25" s="55">
        <v>466753.4</v>
      </c>
      <c r="D25" s="55">
        <v>235316.1</v>
      </c>
      <c r="E25" s="55">
        <v>185783.3</v>
      </c>
      <c r="F25" s="71">
        <f t="shared" si="1"/>
        <v>39.803309413493288</v>
      </c>
      <c r="G25" s="71">
        <f t="shared" si="2"/>
        <v>78.950526547057336</v>
      </c>
      <c r="H25" s="72" t="s">
        <v>141</v>
      </c>
    </row>
    <row r="26" spans="1:8" ht="189.75" customHeight="1">
      <c r="A26" s="5" t="s">
        <v>51</v>
      </c>
      <c r="B26" s="32" t="s">
        <v>55</v>
      </c>
      <c r="C26" s="55">
        <v>363614.2</v>
      </c>
      <c r="D26" s="55">
        <v>253204.9</v>
      </c>
      <c r="E26" s="55">
        <v>74001.5</v>
      </c>
      <c r="F26" s="71">
        <f t="shared" si="1"/>
        <v>20.351652933246282</v>
      </c>
      <c r="G26" s="71">
        <f t="shared" si="2"/>
        <v>29.225935201096032</v>
      </c>
      <c r="H26" s="72" t="s">
        <v>113</v>
      </c>
    </row>
    <row r="27" spans="1:8">
      <c r="A27" s="5" t="s">
        <v>52</v>
      </c>
      <c r="B27" s="32" t="s">
        <v>56</v>
      </c>
      <c r="C27" s="55">
        <v>25740.9</v>
      </c>
      <c r="D27" s="55">
        <v>25625.9</v>
      </c>
      <c r="E27" s="55">
        <v>20622.900000000001</v>
      </c>
      <c r="F27" s="71">
        <f t="shared" si="1"/>
        <v>80.11724531776278</v>
      </c>
      <c r="G27" s="71">
        <f t="shared" si="2"/>
        <v>80.476783254441798</v>
      </c>
      <c r="H27" s="3"/>
    </row>
    <row r="28" spans="1:8" ht="37.5">
      <c r="A28" s="5" t="s">
        <v>53</v>
      </c>
      <c r="B28" s="33" t="s">
        <v>57</v>
      </c>
      <c r="C28" s="56">
        <v>16286.2</v>
      </c>
      <c r="D28" s="56">
        <v>11416.2</v>
      </c>
      <c r="E28" s="56">
        <v>9581.2000000000007</v>
      </c>
      <c r="F28" s="71">
        <f t="shared" si="1"/>
        <v>58.830175240387575</v>
      </c>
      <c r="G28" s="71">
        <f t="shared" si="2"/>
        <v>83.926350274171796</v>
      </c>
      <c r="H28" s="3"/>
    </row>
    <row r="29" spans="1:8">
      <c r="A29" s="7" t="s">
        <v>58</v>
      </c>
      <c r="B29" s="12" t="s">
        <v>59</v>
      </c>
      <c r="C29" s="14">
        <f>SUM(C30:C33)</f>
        <v>1611900.2999999998</v>
      </c>
      <c r="D29" s="14">
        <f t="shared" ref="D29:E29" si="7">SUM(D30:D33)</f>
        <v>1159819.2</v>
      </c>
      <c r="E29" s="14">
        <f t="shared" si="7"/>
        <v>786932.10000000009</v>
      </c>
      <c r="F29" s="70">
        <f t="shared" si="1"/>
        <v>48.820147251042769</v>
      </c>
      <c r="G29" s="70">
        <f t="shared" si="2"/>
        <v>67.849549309064741</v>
      </c>
      <c r="H29" s="8"/>
    </row>
    <row r="30" spans="1:8" ht="300">
      <c r="A30" s="5" t="s">
        <v>60</v>
      </c>
      <c r="B30" s="34" t="s">
        <v>64</v>
      </c>
      <c r="C30" s="57">
        <v>384911.2</v>
      </c>
      <c r="D30" s="57">
        <v>267723.7</v>
      </c>
      <c r="E30" s="57">
        <v>165951.9</v>
      </c>
      <c r="F30" s="71">
        <f t="shared" si="1"/>
        <v>43.114333903508125</v>
      </c>
      <c r="G30" s="71">
        <f t="shared" si="2"/>
        <v>61.986256726617775</v>
      </c>
      <c r="H30" s="72" t="s">
        <v>129</v>
      </c>
    </row>
    <row r="31" spans="1:8" ht="300">
      <c r="A31" s="5" t="s">
        <v>61</v>
      </c>
      <c r="B31" s="34" t="s">
        <v>65</v>
      </c>
      <c r="C31" s="57">
        <v>1100800.8999999999</v>
      </c>
      <c r="D31" s="57">
        <v>785240.5</v>
      </c>
      <c r="E31" s="57">
        <v>537885</v>
      </c>
      <c r="F31" s="71">
        <f t="shared" si="1"/>
        <v>48.863059614140944</v>
      </c>
      <c r="G31" s="71">
        <f t="shared" si="2"/>
        <v>68.499396044905993</v>
      </c>
      <c r="H31" s="72" t="s">
        <v>130</v>
      </c>
    </row>
    <row r="32" spans="1:8" ht="135">
      <c r="A32" s="5" t="s">
        <v>62</v>
      </c>
      <c r="B32" s="34" t="s">
        <v>66</v>
      </c>
      <c r="C32" s="57">
        <v>28425.8</v>
      </c>
      <c r="D32" s="57">
        <v>25346.1</v>
      </c>
      <c r="E32" s="57">
        <v>18023.3</v>
      </c>
      <c r="F32" s="71">
        <f t="shared" si="1"/>
        <v>63.404723877604155</v>
      </c>
      <c r="G32" s="71">
        <f t="shared" si="2"/>
        <v>71.108770185551222</v>
      </c>
      <c r="H32" s="72" t="s">
        <v>131</v>
      </c>
    </row>
    <row r="33" spans="1:8" ht="120">
      <c r="A33" s="5" t="s">
        <v>63</v>
      </c>
      <c r="B33" s="34" t="s">
        <v>67</v>
      </c>
      <c r="C33" s="57">
        <v>97762.4</v>
      </c>
      <c r="D33" s="57">
        <v>81508.899999999994</v>
      </c>
      <c r="E33" s="57">
        <v>65071.9</v>
      </c>
      <c r="F33" s="71">
        <f t="shared" si="1"/>
        <v>66.561275091446205</v>
      </c>
      <c r="G33" s="71">
        <f t="shared" si="2"/>
        <v>79.834104005820222</v>
      </c>
      <c r="H33" s="72" t="s">
        <v>119</v>
      </c>
    </row>
    <row r="34" spans="1:8">
      <c r="A34" s="7" t="s">
        <v>68</v>
      </c>
      <c r="B34" s="12" t="s">
        <v>69</v>
      </c>
      <c r="C34" s="14">
        <f>SUM(C35:C36)</f>
        <v>163387.79999999999</v>
      </c>
      <c r="D34" s="14">
        <f t="shared" ref="D34:E34" si="8">SUM(D35:D36)</f>
        <v>122609.70000000001</v>
      </c>
      <c r="E34" s="14">
        <f t="shared" si="8"/>
        <v>39417.300000000003</v>
      </c>
      <c r="F34" s="70">
        <f t="shared" si="1"/>
        <v>24.124995868724596</v>
      </c>
      <c r="G34" s="70">
        <f t="shared" si="2"/>
        <v>32.14859835722622</v>
      </c>
      <c r="H34" s="8"/>
    </row>
    <row r="35" spans="1:8" ht="285">
      <c r="A35" s="5" t="s">
        <v>70</v>
      </c>
      <c r="B35" s="36" t="s">
        <v>72</v>
      </c>
      <c r="C35" s="58">
        <v>123572.9</v>
      </c>
      <c r="D35" s="58">
        <v>88201.3</v>
      </c>
      <c r="E35" s="58">
        <v>18772.8</v>
      </c>
      <c r="F35" s="71">
        <f t="shared" si="1"/>
        <v>15.191680376522685</v>
      </c>
      <c r="G35" s="71">
        <f t="shared" si="2"/>
        <v>21.284040031156</v>
      </c>
      <c r="H35" s="72" t="s">
        <v>122</v>
      </c>
    </row>
    <row r="36" spans="1:8" ht="135">
      <c r="A36" s="5" t="s">
        <v>71</v>
      </c>
      <c r="B36" s="37" t="s">
        <v>73</v>
      </c>
      <c r="C36" s="59">
        <v>39814.9</v>
      </c>
      <c r="D36" s="59">
        <v>34408.400000000001</v>
      </c>
      <c r="E36" s="59">
        <v>20644.5</v>
      </c>
      <c r="F36" s="71">
        <f t="shared" si="1"/>
        <v>51.851191388148656</v>
      </c>
      <c r="G36" s="71">
        <f t="shared" si="2"/>
        <v>59.99843061577986</v>
      </c>
      <c r="H36" s="72" t="s">
        <v>120</v>
      </c>
    </row>
    <row r="37" spans="1:8">
      <c r="A37" s="7" t="s">
        <v>74</v>
      </c>
      <c r="B37" s="12" t="s">
        <v>83</v>
      </c>
      <c r="C37" s="14">
        <f>SUM(C38:C41)</f>
        <v>244482.7</v>
      </c>
      <c r="D37" s="14">
        <f>SUM(D38:D41)</f>
        <v>183004</v>
      </c>
      <c r="E37" s="14">
        <f>SUM(E38:E41)</f>
        <v>123985.90000000001</v>
      </c>
      <c r="F37" s="70">
        <f t="shared" si="1"/>
        <v>50.713567872082564</v>
      </c>
      <c r="G37" s="70">
        <f t="shared" si="2"/>
        <v>67.750377040939</v>
      </c>
      <c r="H37" s="8"/>
    </row>
    <row r="38" spans="1:8" ht="120">
      <c r="A38" s="5" t="s">
        <v>75</v>
      </c>
      <c r="B38" s="38" t="s">
        <v>79</v>
      </c>
      <c r="C38" s="60">
        <v>13929.9</v>
      </c>
      <c r="D38" s="60">
        <v>12054.4</v>
      </c>
      <c r="E38" s="60">
        <v>7440.4</v>
      </c>
      <c r="F38" s="71">
        <f t="shared" si="1"/>
        <v>53.413161616379156</v>
      </c>
      <c r="G38" s="71">
        <f t="shared" si="2"/>
        <v>61.723520042474114</v>
      </c>
      <c r="H38" s="72" t="s">
        <v>132</v>
      </c>
    </row>
    <row r="39" spans="1:8">
      <c r="A39" s="5" t="s">
        <v>76</v>
      </c>
      <c r="B39" s="39" t="s">
        <v>80</v>
      </c>
      <c r="C39" s="61">
        <v>93111.9</v>
      </c>
      <c r="D39" s="61">
        <v>70033.3</v>
      </c>
      <c r="E39" s="61">
        <v>53961.9</v>
      </c>
      <c r="F39" s="71">
        <f t="shared" si="1"/>
        <v>57.953816859069576</v>
      </c>
      <c r="G39" s="71">
        <f t="shared" si="2"/>
        <v>77.05177394182482</v>
      </c>
      <c r="H39" s="74"/>
    </row>
    <row r="40" spans="1:8" ht="120" customHeight="1">
      <c r="A40" s="5" t="s">
        <v>77</v>
      </c>
      <c r="B40" s="40" t="s">
        <v>81</v>
      </c>
      <c r="C40" s="62">
        <v>2035.3</v>
      </c>
      <c r="D40" s="62">
        <v>1185.5999999999999</v>
      </c>
      <c r="E40" s="63">
        <v>373.8</v>
      </c>
      <c r="F40" s="71">
        <f t="shared" si="1"/>
        <v>18.365842873286496</v>
      </c>
      <c r="G40" s="71">
        <f t="shared" si="2"/>
        <v>31.528340080971663</v>
      </c>
      <c r="H40" s="72" t="s">
        <v>132</v>
      </c>
    </row>
    <row r="41" spans="1:8" ht="210">
      <c r="A41" s="5" t="s">
        <v>78</v>
      </c>
      <c r="B41" s="41" t="s">
        <v>82</v>
      </c>
      <c r="C41" s="64">
        <v>135405.6</v>
      </c>
      <c r="D41" s="64">
        <v>99730.7</v>
      </c>
      <c r="E41" s="64">
        <v>62209.8</v>
      </c>
      <c r="F41" s="71">
        <f t="shared" si="1"/>
        <v>45.94329924316277</v>
      </c>
      <c r="G41" s="71">
        <f t="shared" si="2"/>
        <v>62.377783370617081</v>
      </c>
      <c r="H41" s="72" t="s">
        <v>133</v>
      </c>
    </row>
    <row r="42" spans="1:8">
      <c r="A42" s="7" t="s">
        <v>84</v>
      </c>
      <c r="B42" s="12" t="s">
        <v>85</v>
      </c>
      <c r="C42" s="14">
        <f>SUM(C43:C46)</f>
        <v>170936.2</v>
      </c>
      <c r="D42" s="14">
        <f t="shared" ref="D42:E42" si="9">SUM(D43:D46)</f>
        <v>135279.1</v>
      </c>
      <c r="E42" s="14">
        <f t="shared" si="9"/>
        <v>76084.3</v>
      </c>
      <c r="F42" s="70">
        <f t="shared" si="1"/>
        <v>44.510349475418316</v>
      </c>
      <c r="G42" s="70">
        <f t="shared" si="2"/>
        <v>56.242464652706879</v>
      </c>
      <c r="H42" s="8"/>
    </row>
    <row r="43" spans="1:8">
      <c r="A43" s="5" t="s">
        <v>86</v>
      </c>
      <c r="B43" s="42" t="s">
        <v>90</v>
      </c>
      <c r="C43" s="65">
        <v>5590</v>
      </c>
      <c r="D43" s="65">
        <v>4240</v>
      </c>
      <c r="E43" s="65">
        <v>3175.1</v>
      </c>
      <c r="F43" s="71">
        <f t="shared" si="1"/>
        <v>56.799642218246873</v>
      </c>
      <c r="G43" s="71">
        <f t="shared" si="2"/>
        <v>74.884433962264154</v>
      </c>
      <c r="H43" s="3"/>
    </row>
    <row r="44" spans="1:8" ht="225">
      <c r="A44" s="5" t="s">
        <v>87</v>
      </c>
      <c r="B44" s="42" t="s">
        <v>91</v>
      </c>
      <c r="C44" s="65">
        <v>68004.3</v>
      </c>
      <c r="D44" s="65">
        <v>60313</v>
      </c>
      <c r="E44" s="65">
        <v>24284.6</v>
      </c>
      <c r="F44" s="71">
        <f t="shared" si="1"/>
        <v>35.710388901878261</v>
      </c>
      <c r="G44" s="71">
        <f t="shared" si="2"/>
        <v>40.264287964452109</v>
      </c>
      <c r="H44" s="72" t="s">
        <v>123</v>
      </c>
    </row>
    <row r="45" spans="1:8" ht="135">
      <c r="A45" s="5" t="s">
        <v>88</v>
      </c>
      <c r="B45" s="42" t="s">
        <v>92</v>
      </c>
      <c r="C45" s="65">
        <v>87971.7</v>
      </c>
      <c r="D45" s="65">
        <v>62912.9</v>
      </c>
      <c r="E45" s="65">
        <v>42057.8</v>
      </c>
      <c r="F45" s="71">
        <f t="shared" si="1"/>
        <v>47.808329269526453</v>
      </c>
      <c r="G45" s="71">
        <f t="shared" si="2"/>
        <v>66.850836632868621</v>
      </c>
      <c r="H45" s="72" t="s">
        <v>121</v>
      </c>
    </row>
    <row r="46" spans="1:8">
      <c r="A46" s="5" t="s">
        <v>89</v>
      </c>
      <c r="B46" s="43" t="s">
        <v>93</v>
      </c>
      <c r="C46" s="66">
        <v>9370.2000000000007</v>
      </c>
      <c r="D46" s="66">
        <v>7813.2</v>
      </c>
      <c r="E46" s="66">
        <v>6566.8</v>
      </c>
      <c r="F46" s="71">
        <f t="shared" si="1"/>
        <v>70.081748521909887</v>
      </c>
      <c r="G46" s="71">
        <f t="shared" si="2"/>
        <v>84.047509343162858</v>
      </c>
      <c r="H46" s="3"/>
    </row>
    <row r="47" spans="1:8">
      <c r="A47" s="7" t="s">
        <v>94</v>
      </c>
      <c r="B47" s="12" t="s">
        <v>95</v>
      </c>
      <c r="C47" s="14">
        <f>SUM(C48:C49)</f>
        <v>105871.2</v>
      </c>
      <c r="D47" s="14">
        <f t="shared" ref="D47:E47" si="10">SUM(D48:D49)</f>
        <v>56374.5</v>
      </c>
      <c r="E47" s="14">
        <f t="shared" si="10"/>
        <v>6174.7</v>
      </c>
      <c r="F47" s="70">
        <f t="shared" si="1"/>
        <v>5.8322754441245586</v>
      </c>
      <c r="G47" s="70">
        <f t="shared" si="2"/>
        <v>10.953001800459427</v>
      </c>
      <c r="H47" s="8"/>
    </row>
    <row r="48" spans="1:8">
      <c r="A48" s="5" t="s">
        <v>96</v>
      </c>
      <c r="B48" s="45" t="s">
        <v>108</v>
      </c>
      <c r="C48" s="67">
        <v>1246.9000000000001</v>
      </c>
      <c r="D48" s="67">
        <v>1009.2</v>
      </c>
      <c r="E48" s="67">
        <v>478</v>
      </c>
      <c r="F48" s="71">
        <f t="shared" si="1"/>
        <v>38.335070976020532</v>
      </c>
      <c r="G48" s="71">
        <f t="shared" si="2"/>
        <v>47.364248910027747</v>
      </c>
      <c r="H48" s="3"/>
    </row>
    <row r="49" spans="1:8" ht="285">
      <c r="A49" s="5" t="s">
        <v>97</v>
      </c>
      <c r="B49" s="44" t="s">
        <v>109</v>
      </c>
      <c r="C49" s="67">
        <v>104624.3</v>
      </c>
      <c r="D49" s="67">
        <v>55365.3</v>
      </c>
      <c r="E49" s="67">
        <v>5696.7</v>
      </c>
      <c r="F49" s="71">
        <f t="shared" si="1"/>
        <v>5.444910981483269</v>
      </c>
      <c r="G49" s="71">
        <f t="shared" si="2"/>
        <v>10.289296725566373</v>
      </c>
      <c r="H49" s="72" t="s">
        <v>134</v>
      </c>
    </row>
    <row r="50" spans="1:8">
      <c r="A50" s="7" t="s">
        <v>98</v>
      </c>
      <c r="B50" s="12" t="s">
        <v>99</v>
      </c>
      <c r="C50" s="14">
        <f>SUM(C51)</f>
        <v>6190.8</v>
      </c>
      <c r="D50" s="14">
        <f t="shared" ref="D50:E50" si="11">SUM(D51)</f>
        <v>5490</v>
      </c>
      <c r="E50" s="14">
        <f t="shared" si="11"/>
        <v>4900</v>
      </c>
      <c r="F50" s="70">
        <f t="shared" si="1"/>
        <v>79.149706015377646</v>
      </c>
      <c r="G50" s="70">
        <f t="shared" si="2"/>
        <v>89.253187613843352</v>
      </c>
      <c r="H50" s="8"/>
    </row>
    <row r="51" spans="1:8">
      <c r="A51" s="5" t="s">
        <v>100</v>
      </c>
      <c r="B51" s="46" t="s">
        <v>110</v>
      </c>
      <c r="C51" s="68">
        <v>6190.8</v>
      </c>
      <c r="D51" s="68">
        <v>5490</v>
      </c>
      <c r="E51" s="68">
        <v>4900</v>
      </c>
      <c r="F51" s="71">
        <f t="shared" si="1"/>
        <v>79.149706015377646</v>
      </c>
      <c r="G51" s="71">
        <f t="shared" si="2"/>
        <v>89.253187613843352</v>
      </c>
      <c r="H51" s="3"/>
    </row>
    <row r="52" spans="1:8" ht="37.5">
      <c r="A52" s="7" t="s">
        <v>101</v>
      </c>
      <c r="B52" s="12" t="s">
        <v>102</v>
      </c>
      <c r="C52" s="14">
        <f>SUM(C53)</f>
        <v>860</v>
      </c>
      <c r="D52" s="14">
        <f t="shared" ref="D52:E52" si="12">SUM(D53)</f>
        <v>160</v>
      </c>
      <c r="E52" s="14">
        <f t="shared" si="12"/>
        <v>0</v>
      </c>
      <c r="F52" s="70">
        <f t="shared" si="1"/>
        <v>0</v>
      </c>
      <c r="G52" s="70">
        <v>0</v>
      </c>
      <c r="H52" s="8"/>
    </row>
    <row r="53" spans="1:8" ht="37.5">
      <c r="A53" s="5" t="s">
        <v>103</v>
      </c>
      <c r="B53" s="47" t="s">
        <v>111</v>
      </c>
      <c r="C53" s="69">
        <v>860</v>
      </c>
      <c r="D53" s="69">
        <v>160</v>
      </c>
      <c r="E53" s="69">
        <v>0</v>
      </c>
      <c r="F53" s="71">
        <f t="shared" si="1"/>
        <v>0</v>
      </c>
      <c r="G53" s="71">
        <v>0</v>
      </c>
      <c r="H53" s="72" t="s">
        <v>116</v>
      </c>
    </row>
    <row r="54" spans="1:8" ht="75">
      <c r="A54" s="7" t="s">
        <v>104</v>
      </c>
      <c r="B54" s="12" t="s">
        <v>105</v>
      </c>
      <c r="C54" s="14">
        <f>SUM(C55)</f>
        <v>302770</v>
      </c>
      <c r="D54" s="14">
        <f t="shared" ref="D54:E54" si="13">SUM(D55)</f>
        <v>227077.5</v>
      </c>
      <c r="E54" s="14">
        <f t="shared" si="13"/>
        <v>179013.6</v>
      </c>
      <c r="F54" s="70">
        <f t="shared" si="1"/>
        <v>59.125276612610236</v>
      </c>
      <c r="G54" s="70">
        <f t="shared" si="2"/>
        <v>78.833702150146976</v>
      </c>
      <c r="H54" s="8"/>
    </row>
    <row r="55" spans="1:8" ht="56.25">
      <c r="A55" s="5" t="s">
        <v>106</v>
      </c>
      <c r="B55" s="49" t="s">
        <v>112</v>
      </c>
      <c r="C55" s="17">
        <v>302770</v>
      </c>
      <c r="D55" s="17">
        <v>227077.5</v>
      </c>
      <c r="E55" s="17">
        <v>179013.6</v>
      </c>
      <c r="F55" s="71">
        <f t="shared" si="1"/>
        <v>59.125276612610236</v>
      </c>
      <c r="G55" s="71">
        <f t="shared" si="2"/>
        <v>78.833702150146976</v>
      </c>
      <c r="H55" s="75" t="s">
        <v>117</v>
      </c>
    </row>
    <row r="56" spans="1:8">
      <c r="A56" s="7"/>
      <c r="B56" s="12" t="s">
        <v>107</v>
      </c>
      <c r="C56" s="14">
        <f>C3+C11+C13+C17+C24+C29+C34+C37+C42+C47+C50+C52+C54</f>
        <v>4329853.4000000004</v>
      </c>
      <c r="D56" s="14">
        <f>D3+D11+D13+D17+D24+D29+D34+D37+D42+D47+D50+D52+D54</f>
        <v>3127092.9</v>
      </c>
      <c r="E56" s="14">
        <f>E3+E11+E13+E17+E24+E29+E34+E37+E42+E47+E50+E52+E54</f>
        <v>1990333.2000000002</v>
      </c>
      <c r="F56" s="70">
        <f t="shared" si="1"/>
        <v>45.967681030494013</v>
      </c>
      <c r="G56" s="70">
        <f t="shared" si="2"/>
        <v>63.648035528461598</v>
      </c>
      <c r="H56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4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AIG</cp:lastModifiedBy>
  <cp:lastPrinted>2013-08-08T13:22:23Z</cp:lastPrinted>
  <dcterms:created xsi:type="dcterms:W3CDTF">2013-04-04T06:57:17Z</dcterms:created>
  <dcterms:modified xsi:type="dcterms:W3CDTF">2013-08-09T06:00:01Z</dcterms:modified>
</cp:coreProperties>
</file>